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(Hilversom)\Hilversom Team Folder\Klanten\AAH\SHARIF OVERKOEPELEND\Personeel Sharif Groep\Uren Project\2021\Modellen\"/>
    </mc:Choice>
  </mc:AlternateContent>
  <bookViews>
    <workbookView xWindow="0" yWindow="0" windowWidth="28800" windowHeight="11445"/>
  </bookViews>
  <sheets>
    <sheet name="Blad1" sheetId="1" r:id="rId1"/>
  </sheets>
  <definedNames>
    <definedName name="Weeknr">Blad1!$A$28:$A$80</definedName>
    <definedName name="Weerknr">Blad1!$A$28:$A$80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F15" i="1" l="1"/>
  <c r="F14" i="1"/>
  <c r="F13" i="1"/>
  <c r="F12" i="1"/>
  <c r="F11" i="1"/>
  <c r="F10" i="1"/>
  <c r="F9" i="1"/>
  <c r="F8" i="1"/>
  <c r="B5" i="1" l="1"/>
  <c r="M14" i="1" l="1"/>
  <c r="M13" i="1"/>
  <c r="M12" i="1"/>
  <c r="M11" i="1"/>
  <c r="M10" i="1"/>
  <c r="M9" i="1"/>
  <c r="M8" i="1"/>
  <c r="L14" i="1" l="1"/>
  <c r="K14" i="1"/>
  <c r="J14" i="1"/>
  <c r="H14" i="1"/>
  <c r="E14" i="1"/>
  <c r="L13" i="1"/>
  <c r="K13" i="1"/>
  <c r="J13" i="1"/>
  <c r="H13" i="1"/>
  <c r="E13" i="1"/>
  <c r="L12" i="1"/>
  <c r="K12" i="1"/>
  <c r="J12" i="1"/>
  <c r="H12" i="1"/>
  <c r="E12" i="1"/>
  <c r="L11" i="1"/>
  <c r="K11" i="1"/>
  <c r="J11" i="1"/>
  <c r="H11" i="1"/>
  <c r="E11" i="1"/>
  <c r="L10" i="1"/>
  <c r="K10" i="1"/>
  <c r="J10" i="1"/>
  <c r="H10" i="1"/>
  <c r="E10" i="1"/>
  <c r="L9" i="1"/>
  <c r="K9" i="1"/>
  <c r="J9" i="1"/>
  <c r="H9" i="1"/>
  <c r="E9" i="1"/>
  <c r="L8" i="1"/>
  <c r="K8" i="1"/>
  <c r="J8" i="1"/>
  <c r="H8" i="1"/>
  <c r="E8" i="1"/>
  <c r="I11" i="1" l="1"/>
  <c r="I10" i="1"/>
  <c r="I9" i="1"/>
  <c r="I14" i="1"/>
  <c r="I13" i="1"/>
  <c r="I12" i="1"/>
  <c r="H15" i="1"/>
  <c r="L15" i="1"/>
  <c r="I8" i="1"/>
  <c r="J15" i="1"/>
  <c r="K15" i="1"/>
  <c r="E15" i="1"/>
  <c r="I15" i="1" l="1"/>
  <c r="E1" i="1"/>
  <c r="C19" i="1"/>
  <c r="B30" i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3" i="1" s="1"/>
  <c r="C29" i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B4" i="1" s="1"/>
  <c r="A8" i="1" l="1"/>
  <c r="A9" i="1" s="1"/>
  <c r="A10" i="1" s="1"/>
  <c r="A11" i="1" s="1"/>
  <c r="A12" i="1" s="1"/>
  <c r="A13" i="1" s="1"/>
  <c r="A14" i="1" s="1"/>
  <c r="C69" i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B69" i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D17" i="1" l="1"/>
  <c r="C22" i="1" l="1"/>
  <c r="C20" i="1"/>
  <c r="C21" i="1" s="1"/>
  <c r="C23" i="1" l="1"/>
  <c r="D23" i="1" s="1"/>
  <c r="D25" i="1" s="1"/>
  <c r="C25" i="1" s="1"/>
  <c r="D26" i="1" l="1"/>
  <c r="C26" i="1" s="1"/>
</calcChain>
</file>

<file path=xl/sharedStrings.xml><?xml version="1.0" encoding="utf-8"?>
<sst xmlns="http://schemas.openxmlformats.org/spreadsheetml/2006/main" count="36" uniqueCount="34">
  <si>
    <t>Naam</t>
  </si>
  <si>
    <t>Uren p/w</t>
  </si>
  <si>
    <t>Weeknr</t>
  </si>
  <si>
    <t>Van</t>
  </si>
  <si>
    <t>Tot</t>
  </si>
  <si>
    <t>Aanwezig
in uren</t>
  </si>
  <si>
    <t>Pauze
in uren</t>
  </si>
  <si>
    <t>Hele dag aanwezig</t>
  </si>
  <si>
    <t>Hele dag ziek</t>
  </si>
  <si>
    <t>Hele dag vakantieverlof</t>
  </si>
  <si>
    <t>Hele dag compensatieverlof</t>
  </si>
  <si>
    <t>Deels ziek</t>
  </si>
  <si>
    <t>Deels vakantieverlof</t>
  </si>
  <si>
    <t>Deels compensatieverlof</t>
  </si>
  <si>
    <t>Niet ingeroosterd</t>
  </si>
  <si>
    <t>Vakantieverlofuren</t>
  </si>
  <si>
    <t>Ziekte-uren</t>
  </si>
  <si>
    <t>Uren volgens aanstelling</t>
  </si>
  <si>
    <t>Te werken uren</t>
  </si>
  <si>
    <t>Gewerkt</t>
  </si>
  <si>
    <t>Dag</t>
  </si>
  <si>
    <t>Week volgens Esquise</t>
  </si>
  <si>
    <t>Compensatie
uren</t>
  </si>
  <si>
    <t>Ziekte
uren</t>
  </si>
  <si>
    <t>Feestdag</t>
  </si>
  <si>
    <t>Pauze in
minuten</t>
  </si>
  <si>
    <t>Gewerkte
tijd in uren</t>
  </si>
  <si>
    <t>Vakantie ver-
lof in uren</t>
  </si>
  <si>
    <t>Aanvang
uu:mm</t>
  </si>
  <si>
    <t>Einde
uu:mm</t>
  </si>
  <si>
    <t>Aanwezig of
(deels) afwezig</t>
  </si>
  <si>
    <t>Capelle's
kwartiertje</t>
  </si>
  <si>
    <t>Standaard
uren</t>
  </si>
  <si>
    <t>Anita Attaie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</si>
</sst>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d/mm/yyyy"/>
    <numFmt numFmtId="165" formatCode="dddd\ dd/mm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left"/>
    </xf>
    <xf numFmtId="0" fontId="1" fillId="0" borderId="0" xfId="0" applyFont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2" fontId="0" fillId="0" borderId="2" xfId="0" applyNumberFormat="1" applyBorder="1"/>
    <xf numFmtId="2" fontId="1" fillId="0" borderId="2" xfId="0" applyNumberFormat="1" applyFont="1" applyBorder="1"/>
    <xf numFmtId="2" fontId="1" fillId="0" borderId="0" xfId="0" applyNumberFormat="1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Border="1"/>
    <xf numFmtId="2" fontId="0" fillId="0" borderId="0" xfId="0" applyNumberFormat="1" applyAlignment="1">
      <alignment horizontal="left"/>
    </xf>
    <xf numFmtId="0" fontId="2" fillId="0" borderId="0" xfId="0" applyFont="1"/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20" fontId="0" fillId="2" borderId="0" xfId="0" applyNumberFormat="1" applyFill="1" applyAlignment="1" applyProtection="1">
      <alignment horizontal="center"/>
      <protection locked="0"/>
    </xf>
    <xf numFmtId="0" fontId="0" fillId="0" borderId="0" xfId="0" applyNumberForma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20.7109375" bestFit="1" customWidth="1"/>
    <col min="2" max="2" width="20.7109375" customWidth="1"/>
    <col min="3" max="3" width="26.42578125" bestFit="1" customWidth="1"/>
    <col min="4" max="18" width="12.7109375" customWidth="1"/>
  </cols>
  <sheetData>
    <row r="1" spans="1:16" x14ac:dyDescent="0.25">
      <c r="A1" t="s">
        <v>0</v>
      </c>
      <c r="B1" s="22" t="s">
        <v>33</v>
      </c>
      <c r="E1" t="str">
        <f>IF(B2&gt;0,"Dit bestand opslaan met de naam: ","")</f>
        <v/>
      </c>
      <c r="H1" s="16" t="str">
        <f>IF(B2&gt;0,"Anita Attaie - werkuren - 2021 week "&amp;B2,"")</f>
        <v/>
      </c>
    </row>
    <row r="2" spans="1:16" x14ac:dyDescent="0.25">
      <c r="A2" t="s">
        <v>21</v>
      </c>
      <c r="B2" s="17"/>
    </row>
    <row r="3" spans="1:16" x14ac:dyDescent="0.25">
      <c r="A3" t="s">
        <v>3</v>
      </c>
      <c r="B3" s="4" t="str">
        <f>IFERROR(VLOOKUP(B2,A29:C82,2,0),"")</f>
        <v/>
      </c>
    </row>
    <row r="4" spans="1:16" x14ac:dyDescent="0.25">
      <c r="A4" t="s">
        <v>4</v>
      </c>
      <c r="B4" s="4" t="str">
        <f>IFERROR(VLOOKUP(B2,A29:C82,3,0),"")</f>
        <v/>
      </c>
    </row>
    <row r="5" spans="1:16" x14ac:dyDescent="0.25">
      <c r="A5" t="s">
        <v>1</v>
      </c>
      <c r="B5" s="15" t="str">
        <f>IF(B2="","",25.5)</f>
        <v/>
      </c>
    </row>
    <row r="6" spans="1:16" x14ac:dyDescent="0.25">
      <c r="F6" s="21"/>
    </row>
    <row r="7" spans="1:16" ht="30" x14ac:dyDescent="0.25">
      <c r="A7" s="1" t="s">
        <v>20</v>
      </c>
      <c r="B7" s="5" t="s">
        <v>30</v>
      </c>
      <c r="C7" s="5" t="s">
        <v>28</v>
      </c>
      <c r="D7" s="5" t="s">
        <v>29</v>
      </c>
      <c r="E7" s="5" t="s">
        <v>5</v>
      </c>
      <c r="F7" s="5" t="s">
        <v>31</v>
      </c>
      <c r="G7" s="5" t="s">
        <v>25</v>
      </c>
      <c r="H7" s="5" t="s">
        <v>6</v>
      </c>
      <c r="I7" s="5" t="s">
        <v>26</v>
      </c>
      <c r="J7" s="5" t="s">
        <v>22</v>
      </c>
      <c r="K7" s="5" t="s">
        <v>27</v>
      </c>
      <c r="L7" s="5" t="s">
        <v>23</v>
      </c>
      <c r="M7" s="5" t="s">
        <v>32</v>
      </c>
    </row>
    <row r="8" spans="1:16" x14ac:dyDescent="0.25">
      <c r="A8" s="4" t="str">
        <f>+B3</f>
        <v/>
      </c>
      <c r="B8" s="19"/>
      <c r="C8" s="20"/>
      <c r="D8" s="20"/>
      <c r="E8" s="6">
        <f t="shared" ref="E8:E14" si="0">IF(B8=D$37,8,IF(B8=D$30,0,IF(B8=D$31,0,IF(B8=D$32,0,ROUND((D8-C8)*24*4,0)/4))))</f>
        <v>0</v>
      </c>
      <c r="F8" s="6">
        <f t="shared" ref="F8:F14" si="1">IF(D8&gt;0.713541667,0.25,0)</f>
        <v>0</v>
      </c>
      <c r="G8" s="18"/>
      <c r="H8" s="6">
        <f t="shared" ref="H8:H14" si="2">IF(B8=D$30,0,IF(B8=D$31,0,IF(B8=D$32,0,ROUND(G8/15,0)/4)))</f>
        <v>0</v>
      </c>
      <c r="I8" s="6">
        <f t="shared" ref="I8:I14" si="3">+E8-F8-H8</f>
        <v>0</v>
      </c>
      <c r="J8" s="6">
        <f t="shared" ref="J8:J14" si="4">IF(B8=$D$30,M8,IF(B8=$D$33,M8-I8,0))</f>
        <v>0</v>
      </c>
      <c r="K8" s="6">
        <f t="shared" ref="K8:K14" si="5">IF(B8=$D$31,M8,IF(B8=$D$34,M8-I8,0))</f>
        <v>0</v>
      </c>
      <c r="L8" s="6">
        <f t="shared" ref="L8:L14" si="6">IF(B8=$D$32,M8,IF(B8=$D$35,M8-I8,0))</f>
        <v>0</v>
      </c>
      <c r="M8" s="6">
        <f t="shared" ref="M8:M14" si="7">IF(B$2="",0,8.5)</f>
        <v>0</v>
      </c>
      <c r="O8" s="8"/>
      <c r="P8" s="8"/>
    </row>
    <row r="9" spans="1:16" x14ac:dyDescent="0.25">
      <c r="A9" s="4" t="str">
        <f t="shared" ref="A9:A14" si="8">IFERROR(+A8+1,"")</f>
        <v/>
      </c>
      <c r="B9" s="19"/>
      <c r="C9" s="20"/>
      <c r="D9" s="20"/>
      <c r="E9" s="6">
        <f t="shared" si="0"/>
        <v>0</v>
      </c>
      <c r="F9" s="6">
        <f t="shared" si="1"/>
        <v>0</v>
      </c>
      <c r="G9" s="18"/>
      <c r="H9" s="6">
        <f t="shared" si="2"/>
        <v>0</v>
      </c>
      <c r="I9" s="6">
        <f t="shared" si="3"/>
        <v>0</v>
      </c>
      <c r="J9" s="6">
        <f t="shared" si="4"/>
        <v>0</v>
      </c>
      <c r="K9" s="6">
        <f t="shared" si="5"/>
        <v>0</v>
      </c>
      <c r="L9" s="6">
        <f t="shared" si="6"/>
        <v>0</v>
      </c>
      <c r="M9" s="6">
        <f t="shared" si="7"/>
        <v>0</v>
      </c>
    </row>
    <row r="10" spans="1:16" x14ac:dyDescent="0.25">
      <c r="A10" s="4" t="str">
        <f t="shared" si="8"/>
        <v/>
      </c>
      <c r="B10" s="19"/>
      <c r="C10" s="20"/>
      <c r="D10" s="20"/>
      <c r="E10" s="6">
        <f t="shared" si="0"/>
        <v>0</v>
      </c>
      <c r="F10" s="6">
        <f t="shared" si="1"/>
        <v>0</v>
      </c>
      <c r="G10" s="18"/>
      <c r="H10" s="6">
        <f t="shared" si="2"/>
        <v>0</v>
      </c>
      <c r="I10" s="6">
        <f t="shared" si="3"/>
        <v>0</v>
      </c>
      <c r="J10" s="6">
        <f t="shared" si="4"/>
        <v>0</v>
      </c>
      <c r="K10" s="6">
        <f t="shared" si="5"/>
        <v>0</v>
      </c>
      <c r="L10" s="6">
        <f t="shared" si="6"/>
        <v>0</v>
      </c>
      <c r="M10" s="6">
        <f t="shared" si="7"/>
        <v>0</v>
      </c>
    </row>
    <row r="11" spans="1:16" x14ac:dyDescent="0.25">
      <c r="A11" s="4" t="str">
        <f t="shared" si="8"/>
        <v/>
      </c>
      <c r="B11" s="19"/>
      <c r="C11" s="20"/>
      <c r="D11" s="20"/>
      <c r="E11" s="6">
        <f t="shared" si="0"/>
        <v>0</v>
      </c>
      <c r="F11" s="6">
        <f t="shared" si="1"/>
        <v>0</v>
      </c>
      <c r="G11" s="18"/>
      <c r="H11" s="6">
        <f t="shared" si="2"/>
        <v>0</v>
      </c>
      <c r="I11" s="6">
        <f t="shared" si="3"/>
        <v>0</v>
      </c>
      <c r="J11" s="6">
        <f t="shared" si="4"/>
        <v>0</v>
      </c>
      <c r="K11" s="6">
        <f t="shared" si="5"/>
        <v>0</v>
      </c>
      <c r="L11" s="6">
        <f t="shared" si="6"/>
        <v>0</v>
      </c>
      <c r="M11" s="6">
        <f t="shared" si="7"/>
        <v>0</v>
      </c>
    </row>
    <row r="12" spans="1:16" x14ac:dyDescent="0.25">
      <c r="A12" s="4" t="str">
        <f t="shared" si="8"/>
        <v/>
      </c>
      <c r="B12" s="19"/>
      <c r="C12" s="20"/>
      <c r="D12" s="20"/>
      <c r="E12" s="6">
        <f t="shared" si="0"/>
        <v>0</v>
      </c>
      <c r="F12" s="6">
        <f t="shared" si="1"/>
        <v>0</v>
      </c>
      <c r="G12" s="18"/>
      <c r="H12" s="6">
        <f t="shared" si="2"/>
        <v>0</v>
      </c>
      <c r="I12" s="6">
        <f t="shared" si="3"/>
        <v>0</v>
      </c>
      <c r="J12" s="6">
        <f t="shared" si="4"/>
        <v>0</v>
      </c>
      <c r="K12" s="6">
        <f t="shared" si="5"/>
        <v>0</v>
      </c>
      <c r="L12" s="6">
        <f t="shared" si="6"/>
        <v>0</v>
      </c>
      <c r="M12" s="6">
        <f t="shared" si="7"/>
        <v>0</v>
      </c>
    </row>
    <row r="13" spans="1:16" x14ac:dyDescent="0.25">
      <c r="A13" s="4" t="str">
        <f t="shared" si="8"/>
        <v/>
      </c>
      <c r="B13" s="19"/>
      <c r="C13" s="20"/>
      <c r="D13" s="20"/>
      <c r="E13" s="6">
        <f t="shared" si="0"/>
        <v>0</v>
      </c>
      <c r="F13" s="6">
        <f t="shared" si="1"/>
        <v>0</v>
      </c>
      <c r="G13" s="18"/>
      <c r="H13" s="6">
        <f t="shared" si="2"/>
        <v>0</v>
      </c>
      <c r="I13" s="6">
        <f t="shared" si="3"/>
        <v>0</v>
      </c>
      <c r="J13" s="6">
        <f t="shared" si="4"/>
        <v>0</v>
      </c>
      <c r="K13" s="6">
        <f t="shared" si="5"/>
        <v>0</v>
      </c>
      <c r="L13" s="6">
        <f t="shared" si="6"/>
        <v>0</v>
      </c>
      <c r="M13" s="6">
        <f t="shared" si="7"/>
        <v>0</v>
      </c>
    </row>
    <row r="14" spans="1:16" x14ac:dyDescent="0.25">
      <c r="A14" s="4" t="str">
        <f t="shared" si="8"/>
        <v/>
      </c>
      <c r="B14" s="19"/>
      <c r="C14" s="20"/>
      <c r="D14" s="20"/>
      <c r="E14" s="6">
        <f t="shared" si="0"/>
        <v>0</v>
      </c>
      <c r="F14" s="6">
        <f t="shared" si="1"/>
        <v>0</v>
      </c>
      <c r="G14" s="18"/>
      <c r="H14" s="6">
        <f t="shared" si="2"/>
        <v>0</v>
      </c>
      <c r="I14" s="6">
        <f t="shared" si="3"/>
        <v>0</v>
      </c>
      <c r="J14" s="6">
        <f t="shared" si="4"/>
        <v>0</v>
      </c>
      <c r="K14" s="6">
        <f t="shared" si="5"/>
        <v>0</v>
      </c>
      <c r="L14" s="6">
        <f t="shared" si="6"/>
        <v>0</v>
      </c>
      <c r="M14" s="6">
        <f t="shared" si="7"/>
        <v>0</v>
      </c>
    </row>
    <row r="15" spans="1:16" ht="15.75" thickBot="1" x14ac:dyDescent="0.3">
      <c r="E15" s="7">
        <f>SUM(E8:E14)</f>
        <v>0</v>
      </c>
      <c r="F15" s="7">
        <f>SUM(F8:F14)</f>
        <v>0</v>
      </c>
      <c r="H15" s="7">
        <f t="shared" ref="H15:L15" si="9">SUM(H8:H14)</f>
        <v>0</v>
      </c>
      <c r="I15" s="7">
        <f t="shared" si="9"/>
        <v>0</v>
      </c>
      <c r="J15" s="7">
        <f t="shared" si="9"/>
        <v>0</v>
      </c>
      <c r="K15" s="7">
        <f t="shared" si="9"/>
        <v>0</v>
      </c>
      <c r="L15" s="7">
        <f t="shared" si="9"/>
        <v>0</v>
      </c>
    </row>
    <row r="16" spans="1:16" ht="15.75" thickTop="1" x14ac:dyDescent="0.25"/>
    <row r="17" spans="1:10" x14ac:dyDescent="0.25">
      <c r="B17" s="13" t="s">
        <v>19</v>
      </c>
      <c r="D17" s="11">
        <f>+I15</f>
        <v>0</v>
      </c>
    </row>
    <row r="18" spans="1:10" x14ac:dyDescent="0.25">
      <c r="B18" s="13"/>
      <c r="D18" s="11"/>
    </row>
    <row r="19" spans="1:10" x14ac:dyDescent="0.25">
      <c r="B19" t="s">
        <v>17</v>
      </c>
      <c r="C19" s="8" t="str">
        <f>+B5</f>
        <v/>
      </c>
      <c r="J19" s="6"/>
    </row>
    <row r="20" spans="1:10" x14ac:dyDescent="0.25">
      <c r="B20" t="s">
        <v>15</v>
      </c>
      <c r="C20" s="8">
        <f>+K15</f>
        <v>0</v>
      </c>
    </row>
    <row r="21" spans="1:10" x14ac:dyDescent="0.25">
      <c r="C21" s="9">
        <f>IFERROR(+C19-C20,0)</f>
        <v>0</v>
      </c>
      <c r="J21" s="6"/>
    </row>
    <row r="22" spans="1:10" x14ac:dyDescent="0.25">
      <c r="B22" t="s">
        <v>16</v>
      </c>
      <c r="C22" s="8">
        <f>+L15</f>
        <v>0</v>
      </c>
    </row>
    <row r="23" spans="1:10" x14ac:dyDescent="0.25">
      <c r="B23" s="1" t="s">
        <v>18</v>
      </c>
      <c r="C23" s="10">
        <f>IFERROR(+C21-C22,0)</f>
        <v>0</v>
      </c>
      <c r="D23" s="11">
        <f>+C23</f>
        <v>0</v>
      </c>
      <c r="J23" s="6"/>
    </row>
    <row r="24" spans="1:10" x14ac:dyDescent="0.25">
      <c r="B24" s="1"/>
      <c r="C24" s="14"/>
      <c r="E24" s="13"/>
    </row>
    <row r="25" spans="1:10" x14ac:dyDescent="0.25">
      <c r="C25" s="12" t="str">
        <f>IFERROR(IF(D25="","","Overuren opname"),"")</f>
        <v/>
      </c>
      <c r="D25" s="10" t="str">
        <f>IF(D17&lt;D23,D23-D17,"")</f>
        <v/>
      </c>
      <c r="E25" s="13"/>
      <c r="F25" s="13"/>
      <c r="G25" s="13"/>
      <c r="I25" s="12"/>
      <c r="J25" s="13"/>
    </row>
    <row r="26" spans="1:10" x14ac:dyDescent="0.25">
      <c r="C26" s="12" t="str">
        <f>IFERROR(IF(D26="","","Overuren opbouw"),"")</f>
        <v/>
      </c>
      <c r="D26" s="11" t="str">
        <f>IF(D17&gt;D23,D17-D23,"")</f>
        <v/>
      </c>
      <c r="E26" s="13"/>
      <c r="F26" s="13"/>
      <c r="G26" s="13"/>
      <c r="I26" s="12"/>
      <c r="J26" s="13"/>
    </row>
    <row r="27" spans="1:10" x14ac:dyDescent="0.25">
      <c r="C27" s="12"/>
      <c r="D27" s="11"/>
      <c r="E27" s="13"/>
      <c r="F27" s="13"/>
      <c r="G27" s="13"/>
      <c r="I27" s="12"/>
      <c r="J27" s="13"/>
    </row>
    <row r="28" spans="1:10" hidden="1" x14ac:dyDescent="0.25">
      <c r="A28" t="s">
        <v>2</v>
      </c>
      <c r="B28" t="s">
        <v>3</v>
      </c>
      <c r="C28" t="s">
        <v>4</v>
      </c>
    </row>
    <row r="29" spans="1:10" hidden="1" x14ac:dyDescent="0.25">
      <c r="A29">
        <v>1</v>
      </c>
      <c r="B29" s="3">
        <v>44200</v>
      </c>
      <c r="C29" s="3">
        <f>+B29+6</f>
        <v>44206</v>
      </c>
      <c r="D29" t="s">
        <v>7</v>
      </c>
    </row>
    <row r="30" spans="1:10" hidden="1" x14ac:dyDescent="0.25">
      <c r="A30">
        <v>2</v>
      </c>
      <c r="B30" s="3">
        <f>+B29+7</f>
        <v>44207</v>
      </c>
      <c r="C30" s="3">
        <f>+C29+7</f>
        <v>44213</v>
      </c>
      <c r="D30" t="s">
        <v>10</v>
      </c>
    </row>
    <row r="31" spans="1:10" hidden="1" x14ac:dyDescent="0.25">
      <c r="A31">
        <v>3</v>
      </c>
      <c r="B31" s="3">
        <f t="shared" ref="B31:B68" si="10">+B30+7</f>
        <v>44214</v>
      </c>
      <c r="C31" s="3">
        <f t="shared" ref="C31:C68" si="11">+C30+7</f>
        <v>44220</v>
      </c>
      <c r="D31" t="s">
        <v>9</v>
      </c>
    </row>
    <row r="32" spans="1:10" hidden="1" x14ac:dyDescent="0.25">
      <c r="A32">
        <v>4</v>
      </c>
      <c r="B32" s="3">
        <f t="shared" si="10"/>
        <v>44221</v>
      </c>
      <c r="C32" s="3">
        <f t="shared" si="11"/>
        <v>44227</v>
      </c>
      <c r="D32" t="s">
        <v>8</v>
      </c>
    </row>
    <row r="33" spans="1:4" hidden="1" x14ac:dyDescent="0.25">
      <c r="A33">
        <v>5</v>
      </c>
      <c r="B33" s="3">
        <f t="shared" si="10"/>
        <v>44228</v>
      </c>
      <c r="C33" s="3">
        <f t="shared" si="11"/>
        <v>44234</v>
      </c>
      <c r="D33" t="s">
        <v>13</v>
      </c>
    </row>
    <row r="34" spans="1:4" hidden="1" x14ac:dyDescent="0.25">
      <c r="A34">
        <v>6</v>
      </c>
      <c r="B34" s="3">
        <f t="shared" si="10"/>
        <v>44235</v>
      </c>
      <c r="C34" s="3">
        <f t="shared" si="11"/>
        <v>44241</v>
      </c>
      <c r="D34" t="s">
        <v>12</v>
      </c>
    </row>
    <row r="35" spans="1:4" hidden="1" x14ac:dyDescent="0.25">
      <c r="A35">
        <v>7</v>
      </c>
      <c r="B35" s="3">
        <f t="shared" si="10"/>
        <v>44242</v>
      </c>
      <c r="C35" s="3">
        <f t="shared" si="11"/>
        <v>44248</v>
      </c>
      <c r="D35" t="s">
        <v>11</v>
      </c>
    </row>
    <row r="36" spans="1:4" hidden="1" x14ac:dyDescent="0.25">
      <c r="A36">
        <v>8</v>
      </c>
      <c r="B36" s="3">
        <f t="shared" si="10"/>
        <v>44249</v>
      </c>
      <c r="C36" s="3">
        <f t="shared" si="11"/>
        <v>44255</v>
      </c>
      <c r="D36" t="s">
        <v>14</v>
      </c>
    </row>
    <row r="37" spans="1:4" hidden="1" x14ac:dyDescent="0.25">
      <c r="A37">
        <v>9</v>
      </c>
      <c r="B37" s="3">
        <f t="shared" si="10"/>
        <v>44256</v>
      </c>
      <c r="C37" s="3">
        <f t="shared" si="11"/>
        <v>44262</v>
      </c>
      <c r="D37" t="s">
        <v>24</v>
      </c>
    </row>
    <row r="38" spans="1:4" hidden="1" x14ac:dyDescent="0.25">
      <c r="A38">
        <v>10</v>
      </c>
      <c r="B38" s="3">
        <f t="shared" si="10"/>
        <v>44263</v>
      </c>
      <c r="C38" s="3">
        <f t="shared" si="11"/>
        <v>44269</v>
      </c>
    </row>
    <row r="39" spans="1:4" hidden="1" x14ac:dyDescent="0.25">
      <c r="A39">
        <v>11</v>
      </c>
      <c r="B39" s="3">
        <f t="shared" si="10"/>
        <v>44270</v>
      </c>
      <c r="C39" s="3">
        <f t="shared" si="11"/>
        <v>44276</v>
      </c>
    </row>
    <row r="40" spans="1:4" hidden="1" x14ac:dyDescent="0.25">
      <c r="A40">
        <v>12</v>
      </c>
      <c r="B40" s="3">
        <f t="shared" si="10"/>
        <v>44277</v>
      </c>
      <c r="C40" s="3">
        <f t="shared" si="11"/>
        <v>44283</v>
      </c>
    </row>
    <row r="41" spans="1:4" hidden="1" x14ac:dyDescent="0.25">
      <c r="A41">
        <v>13</v>
      </c>
      <c r="B41" s="3">
        <f t="shared" si="10"/>
        <v>44284</v>
      </c>
      <c r="C41" s="3">
        <f t="shared" si="11"/>
        <v>44290</v>
      </c>
    </row>
    <row r="42" spans="1:4" hidden="1" x14ac:dyDescent="0.25">
      <c r="A42">
        <v>14</v>
      </c>
      <c r="B42" s="3">
        <f t="shared" si="10"/>
        <v>44291</v>
      </c>
      <c r="C42" s="3">
        <f t="shared" si="11"/>
        <v>44297</v>
      </c>
    </row>
    <row r="43" spans="1:4" hidden="1" x14ac:dyDescent="0.25">
      <c r="A43">
        <v>15</v>
      </c>
      <c r="B43" s="3">
        <f t="shared" si="10"/>
        <v>44298</v>
      </c>
      <c r="C43" s="3">
        <f t="shared" si="11"/>
        <v>44304</v>
      </c>
    </row>
    <row r="44" spans="1:4" hidden="1" x14ac:dyDescent="0.25">
      <c r="A44">
        <v>16</v>
      </c>
      <c r="B44" s="3">
        <f t="shared" si="10"/>
        <v>44305</v>
      </c>
      <c r="C44" s="3">
        <f t="shared" si="11"/>
        <v>44311</v>
      </c>
    </row>
    <row r="45" spans="1:4" hidden="1" x14ac:dyDescent="0.25">
      <c r="A45">
        <v>17</v>
      </c>
      <c r="B45" s="3">
        <f t="shared" si="10"/>
        <v>44312</v>
      </c>
      <c r="C45" s="3">
        <f t="shared" si="11"/>
        <v>44318</v>
      </c>
    </row>
    <row r="46" spans="1:4" hidden="1" x14ac:dyDescent="0.25">
      <c r="A46">
        <v>18</v>
      </c>
      <c r="B46" s="3">
        <f t="shared" si="10"/>
        <v>44319</v>
      </c>
      <c r="C46" s="3">
        <f t="shared" si="11"/>
        <v>44325</v>
      </c>
    </row>
    <row r="47" spans="1:4" hidden="1" x14ac:dyDescent="0.25">
      <c r="A47">
        <v>19</v>
      </c>
      <c r="B47" s="3">
        <f t="shared" si="10"/>
        <v>44326</v>
      </c>
      <c r="C47" s="3">
        <f t="shared" si="11"/>
        <v>44332</v>
      </c>
    </row>
    <row r="48" spans="1:4" hidden="1" x14ac:dyDescent="0.25">
      <c r="A48">
        <v>20</v>
      </c>
      <c r="B48" s="3">
        <f t="shared" si="10"/>
        <v>44333</v>
      </c>
      <c r="C48" s="3">
        <f t="shared" si="11"/>
        <v>44339</v>
      </c>
    </row>
    <row r="49" spans="1:3" hidden="1" x14ac:dyDescent="0.25">
      <c r="A49">
        <v>21</v>
      </c>
      <c r="B49" s="3">
        <f t="shared" si="10"/>
        <v>44340</v>
      </c>
      <c r="C49" s="3">
        <f t="shared" si="11"/>
        <v>44346</v>
      </c>
    </row>
    <row r="50" spans="1:3" hidden="1" x14ac:dyDescent="0.25">
      <c r="A50">
        <v>22</v>
      </c>
      <c r="B50" s="3">
        <f t="shared" si="10"/>
        <v>44347</v>
      </c>
      <c r="C50" s="3">
        <f t="shared" si="11"/>
        <v>44353</v>
      </c>
    </row>
    <row r="51" spans="1:3" hidden="1" x14ac:dyDescent="0.25">
      <c r="A51">
        <v>23</v>
      </c>
      <c r="B51" s="3">
        <f t="shared" si="10"/>
        <v>44354</v>
      </c>
      <c r="C51" s="3">
        <f t="shared" si="11"/>
        <v>44360</v>
      </c>
    </row>
    <row r="52" spans="1:3" hidden="1" x14ac:dyDescent="0.25">
      <c r="A52">
        <v>24</v>
      </c>
      <c r="B52" s="3">
        <f t="shared" si="10"/>
        <v>44361</v>
      </c>
      <c r="C52" s="3">
        <f t="shared" si="11"/>
        <v>44367</v>
      </c>
    </row>
    <row r="53" spans="1:3" hidden="1" x14ac:dyDescent="0.25">
      <c r="A53">
        <v>25</v>
      </c>
      <c r="B53" s="3">
        <f t="shared" si="10"/>
        <v>44368</v>
      </c>
      <c r="C53" s="3">
        <f t="shared" si="11"/>
        <v>44374</v>
      </c>
    </row>
    <row r="54" spans="1:3" hidden="1" x14ac:dyDescent="0.25">
      <c r="A54">
        <v>26</v>
      </c>
      <c r="B54" s="3">
        <f t="shared" si="10"/>
        <v>44375</v>
      </c>
      <c r="C54" s="3">
        <f t="shared" si="11"/>
        <v>44381</v>
      </c>
    </row>
    <row r="55" spans="1:3" hidden="1" x14ac:dyDescent="0.25">
      <c r="A55">
        <v>27</v>
      </c>
      <c r="B55" s="3">
        <f t="shared" si="10"/>
        <v>44382</v>
      </c>
      <c r="C55" s="3">
        <f t="shared" si="11"/>
        <v>44388</v>
      </c>
    </row>
    <row r="56" spans="1:3" hidden="1" x14ac:dyDescent="0.25">
      <c r="A56">
        <v>28</v>
      </c>
      <c r="B56" s="3">
        <f t="shared" si="10"/>
        <v>44389</v>
      </c>
      <c r="C56" s="3">
        <f t="shared" si="11"/>
        <v>44395</v>
      </c>
    </row>
    <row r="57" spans="1:3" hidden="1" x14ac:dyDescent="0.25">
      <c r="A57">
        <v>29</v>
      </c>
      <c r="B57" s="3">
        <f t="shared" si="10"/>
        <v>44396</v>
      </c>
      <c r="C57" s="3">
        <f t="shared" si="11"/>
        <v>44402</v>
      </c>
    </row>
    <row r="58" spans="1:3" hidden="1" x14ac:dyDescent="0.25">
      <c r="A58">
        <v>30</v>
      </c>
      <c r="B58" s="3">
        <f t="shared" si="10"/>
        <v>44403</v>
      </c>
      <c r="C58" s="3">
        <f t="shared" si="11"/>
        <v>44409</v>
      </c>
    </row>
    <row r="59" spans="1:3" hidden="1" x14ac:dyDescent="0.25">
      <c r="A59">
        <v>31</v>
      </c>
      <c r="B59" s="3">
        <f t="shared" si="10"/>
        <v>44410</v>
      </c>
      <c r="C59" s="3">
        <f t="shared" si="11"/>
        <v>44416</v>
      </c>
    </row>
    <row r="60" spans="1:3" hidden="1" x14ac:dyDescent="0.25">
      <c r="A60">
        <v>32</v>
      </c>
      <c r="B60" s="3">
        <f t="shared" si="10"/>
        <v>44417</v>
      </c>
      <c r="C60" s="3">
        <f t="shared" si="11"/>
        <v>44423</v>
      </c>
    </row>
    <row r="61" spans="1:3" hidden="1" x14ac:dyDescent="0.25">
      <c r="A61">
        <v>33</v>
      </c>
      <c r="B61" s="3">
        <f t="shared" si="10"/>
        <v>44424</v>
      </c>
      <c r="C61" s="3">
        <f t="shared" si="11"/>
        <v>44430</v>
      </c>
    </row>
    <row r="62" spans="1:3" hidden="1" x14ac:dyDescent="0.25">
      <c r="A62">
        <v>34</v>
      </c>
      <c r="B62" s="3">
        <f t="shared" si="10"/>
        <v>44431</v>
      </c>
      <c r="C62" s="3">
        <f t="shared" si="11"/>
        <v>44437</v>
      </c>
    </row>
    <row r="63" spans="1:3" hidden="1" x14ac:dyDescent="0.25">
      <c r="A63">
        <v>35</v>
      </c>
      <c r="B63" s="3">
        <f t="shared" si="10"/>
        <v>44438</v>
      </c>
      <c r="C63" s="3">
        <f t="shared" si="11"/>
        <v>44444</v>
      </c>
    </row>
    <row r="64" spans="1:3" hidden="1" x14ac:dyDescent="0.25">
      <c r="A64">
        <v>36</v>
      </c>
      <c r="B64" s="3">
        <f t="shared" si="10"/>
        <v>44445</v>
      </c>
      <c r="C64" s="3">
        <f t="shared" si="11"/>
        <v>44451</v>
      </c>
    </row>
    <row r="65" spans="1:3" hidden="1" x14ac:dyDescent="0.25">
      <c r="A65">
        <v>37</v>
      </c>
      <c r="B65" s="3">
        <f t="shared" si="10"/>
        <v>44452</v>
      </c>
      <c r="C65" s="3">
        <f t="shared" si="11"/>
        <v>44458</v>
      </c>
    </row>
    <row r="66" spans="1:3" hidden="1" x14ac:dyDescent="0.25">
      <c r="A66">
        <v>38</v>
      </c>
      <c r="B66" s="3">
        <f t="shared" si="10"/>
        <v>44459</v>
      </c>
      <c r="C66" s="3">
        <f t="shared" si="11"/>
        <v>44465</v>
      </c>
    </row>
    <row r="67" spans="1:3" hidden="1" x14ac:dyDescent="0.25">
      <c r="A67">
        <v>39</v>
      </c>
      <c r="B67" s="3">
        <f t="shared" si="10"/>
        <v>44466</v>
      </c>
      <c r="C67" s="3">
        <f t="shared" si="11"/>
        <v>44472</v>
      </c>
    </row>
    <row r="68" spans="1:3" hidden="1" x14ac:dyDescent="0.25">
      <c r="A68">
        <v>40</v>
      </c>
      <c r="B68" s="3">
        <f t="shared" si="10"/>
        <v>44473</v>
      </c>
      <c r="C68" s="3">
        <f t="shared" si="11"/>
        <v>44479</v>
      </c>
    </row>
    <row r="69" spans="1:3" hidden="1" x14ac:dyDescent="0.25">
      <c r="A69">
        <v>41</v>
      </c>
      <c r="B69" s="3">
        <f t="shared" ref="B69:B81" si="12">+B68+7</f>
        <v>44480</v>
      </c>
      <c r="C69" s="3">
        <f t="shared" ref="C69:C81" si="13">+C68+7</f>
        <v>44486</v>
      </c>
    </row>
    <row r="70" spans="1:3" hidden="1" x14ac:dyDescent="0.25">
      <c r="A70">
        <v>42</v>
      </c>
      <c r="B70" s="3">
        <f t="shared" si="12"/>
        <v>44487</v>
      </c>
      <c r="C70" s="3">
        <f t="shared" si="13"/>
        <v>44493</v>
      </c>
    </row>
    <row r="71" spans="1:3" hidden="1" x14ac:dyDescent="0.25">
      <c r="A71">
        <v>43</v>
      </c>
      <c r="B71" s="3">
        <f t="shared" si="12"/>
        <v>44494</v>
      </c>
      <c r="C71" s="3">
        <f t="shared" si="13"/>
        <v>44500</v>
      </c>
    </row>
    <row r="72" spans="1:3" hidden="1" x14ac:dyDescent="0.25">
      <c r="A72">
        <v>44</v>
      </c>
      <c r="B72" s="3">
        <f t="shared" si="12"/>
        <v>44501</v>
      </c>
      <c r="C72" s="3">
        <f t="shared" si="13"/>
        <v>44507</v>
      </c>
    </row>
    <row r="73" spans="1:3" hidden="1" x14ac:dyDescent="0.25">
      <c r="A73">
        <v>45</v>
      </c>
      <c r="B73" s="3">
        <f t="shared" si="12"/>
        <v>44508</v>
      </c>
      <c r="C73" s="3">
        <f t="shared" si="13"/>
        <v>44514</v>
      </c>
    </row>
    <row r="74" spans="1:3" hidden="1" x14ac:dyDescent="0.25">
      <c r="A74">
        <v>46</v>
      </c>
      <c r="B74" s="3">
        <f t="shared" si="12"/>
        <v>44515</v>
      </c>
      <c r="C74" s="3">
        <f t="shared" si="13"/>
        <v>44521</v>
      </c>
    </row>
    <row r="75" spans="1:3" hidden="1" x14ac:dyDescent="0.25">
      <c r="A75">
        <v>47</v>
      </c>
      <c r="B75" s="3">
        <f t="shared" si="12"/>
        <v>44522</v>
      </c>
      <c r="C75" s="3">
        <f t="shared" si="13"/>
        <v>44528</v>
      </c>
    </row>
    <row r="76" spans="1:3" hidden="1" x14ac:dyDescent="0.25">
      <c r="A76">
        <v>48</v>
      </c>
      <c r="B76" s="3">
        <f t="shared" si="12"/>
        <v>44529</v>
      </c>
      <c r="C76" s="3">
        <f t="shared" si="13"/>
        <v>44535</v>
      </c>
    </row>
    <row r="77" spans="1:3" hidden="1" x14ac:dyDescent="0.25">
      <c r="A77">
        <v>49</v>
      </c>
      <c r="B77" s="3">
        <f t="shared" si="12"/>
        <v>44536</v>
      </c>
      <c r="C77" s="3">
        <f t="shared" si="13"/>
        <v>44542</v>
      </c>
    </row>
    <row r="78" spans="1:3" hidden="1" x14ac:dyDescent="0.25">
      <c r="A78">
        <v>50</v>
      </c>
      <c r="B78" s="3">
        <f t="shared" si="12"/>
        <v>44543</v>
      </c>
      <c r="C78" s="3">
        <f t="shared" si="13"/>
        <v>44549</v>
      </c>
    </row>
    <row r="79" spans="1:3" hidden="1" x14ac:dyDescent="0.25">
      <c r="A79">
        <v>51</v>
      </c>
      <c r="B79" s="3">
        <f t="shared" si="12"/>
        <v>44550</v>
      </c>
      <c r="C79" s="3">
        <f t="shared" si="13"/>
        <v>44556</v>
      </c>
    </row>
    <row r="80" spans="1:3" hidden="1" x14ac:dyDescent="0.25">
      <c r="A80">
        <v>52</v>
      </c>
      <c r="B80" s="3">
        <f t="shared" si="12"/>
        <v>44557</v>
      </c>
      <c r="C80" s="3">
        <f t="shared" si="13"/>
        <v>44563</v>
      </c>
    </row>
    <row r="81" spans="2:3" hidden="1" x14ac:dyDescent="0.25">
      <c r="B81" s="3"/>
      <c r="C81" s="3"/>
    </row>
    <row r="108" spans="1:2" x14ac:dyDescent="0.25">
      <c r="A108" s="2"/>
      <c r="B108" s="2"/>
    </row>
  </sheetData>
  <sheetProtection sheet="1" objects="1" scenarios="1" formatCells="0" formatColumns="0" formatRows="0" insertColumns="0" insertRows="0" insertHyperlinks="0" deleteColumns="0" deleteRows="0" sort="0" autoFilter="0" pivotTables="0"/>
  <dataValidations count="3">
    <dataValidation type="list" allowBlank="1" showInputMessage="1" showErrorMessage="1" sqref="B2">
      <formula1>Weeknr</formula1>
    </dataValidation>
    <dataValidation type="time" allowBlank="1" showInputMessage="1" showErrorMessage="1" sqref="D8:D11 C8:C14">
      <formula1>0</formula1>
      <formula2>0.996527777777778</formula2>
    </dataValidation>
    <dataValidation type="list" allowBlank="1" showInputMessage="1" showErrorMessage="1" sqref="B8:B14">
      <formula1>$D$29:$D$37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Weeknr</vt:lpstr>
      <vt:lpstr>Weerknr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Bruijn</dc:creator>
  <cp:lastModifiedBy>Hans</cp:lastModifiedBy>
  <dcterms:created xsi:type="dcterms:W3CDTF">2016-10-07T11:22:04Z</dcterms:created>
  <dcterms:modified xsi:type="dcterms:W3CDTF">2020-12-31T08:40:15Z</dcterms:modified>
</cp:coreProperties>
</file>